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714b275951489eb2/Dokumente/SKAN/3 R/"/>
    </mc:Choice>
  </mc:AlternateContent>
  <xr:revisionPtr revIDLastSave="0" documentId="14_{625F3F96-7740-4CF1-98F9-87ADD07D67DE}" xr6:coauthVersionLast="47" xr6:coauthVersionMax="47" xr10:uidLastSave="{00000000-0000-0000-0000-000000000000}"/>
  <bookViews>
    <workbookView xWindow="-120" yWindow="-120" windowWidth="20730" windowHeight="11040" firstSheet="1" activeTab="2" xr2:uid="{00000000-000D-0000-FFFF-FFFF00000000}"/>
  </bookViews>
  <sheets>
    <sheet name="Zuchtkalkulator" sheetId="1" r:id="rId1"/>
    <sheet name="Zuchttierkontingent" sheetId="2" r:id="rId2"/>
    <sheet name="Tabelle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3" l="1"/>
  <c r="C10" i="3"/>
  <c r="C14" i="3" s="1"/>
  <c r="C17" i="3" s="1"/>
  <c r="C7" i="2"/>
  <c r="C10" i="2" s="1"/>
  <c r="C10" i="1"/>
  <c r="C12" i="1"/>
  <c r="C20" i="3" l="1"/>
  <c r="C18" i="3"/>
  <c r="C19" i="3" s="1"/>
  <c r="C19" i="2"/>
  <c r="C12" i="2"/>
  <c r="C14" i="2" l="1"/>
  <c r="C15" i="2" s="1"/>
  <c r="C16" i="2" s="1"/>
  <c r="C20" i="2" s="1"/>
  <c r="C21" i="2" l="1"/>
  <c r="C22" i="2"/>
</calcChain>
</file>

<file path=xl/sharedStrings.xml><?xml version="1.0" encoding="utf-8"?>
<sst xmlns="http://schemas.openxmlformats.org/spreadsheetml/2006/main" count="60" uniqueCount="49">
  <si>
    <r>
      <rPr>
        <b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der gewünschen Experimentaltiere gemäß Angaben im Tierversuch:
     1: egal oder balanciert
     2: nur 1 Geschlecht</t>
    </r>
  </si>
  <si>
    <t>Grün: Wert wird automatisch errechnet</t>
  </si>
  <si>
    <t>Rot: Eingaben erforderlich</t>
  </si>
  <si>
    <t>Zeile</t>
  </si>
  <si>
    <t>Parameter der jeweiligen Zeile</t>
  </si>
  <si>
    <t>Eingabe/ Ergebnis</t>
  </si>
  <si>
    <r>
      <t xml:space="preserve">Korrigierender </t>
    </r>
    <r>
      <rPr>
        <b/>
        <sz val="11"/>
        <color theme="1"/>
        <rFont val="Calibri"/>
        <family val="2"/>
        <scheme val="minor"/>
      </rPr>
      <t>"Fudge"-Sicherheitsfaktor</t>
    </r>
    <r>
      <rPr>
        <sz val="11"/>
        <color theme="1"/>
        <rFont val="Calibri"/>
        <family val="2"/>
        <scheme val="minor"/>
      </rPr>
      <t>, um die Experimentaltieranzahl sicher zu gewährleisten (= experimenteller Wert / theoretischer Wert; 100% = keine Korrektur; 110% = 10% Mehrbedarf, …)</t>
    </r>
  </si>
  <si>
    <r>
      <rPr>
        <b/>
        <sz val="11"/>
        <color theme="1"/>
        <rFont val="Calibri"/>
        <family val="2"/>
        <scheme val="minor"/>
      </rPr>
      <t>Penetranz</t>
    </r>
    <r>
      <rPr>
        <sz val="11"/>
        <color theme="1"/>
        <rFont val="Calibri"/>
        <family val="2"/>
        <scheme val="minor"/>
      </rPr>
      <t xml:space="preserve"> = Häufigkeit der gewünschten Experimentalgenotypen gemäß Zuchtschema (%) </t>
    </r>
  </si>
  <si>
    <t xml:space="preserve">Insgesamt benötigte Experimentaltiere mit gewünschtem Geschlecht, Genotyp und Alter </t>
  </si>
  <si>
    <r>
      <rPr>
        <b/>
        <sz val="11"/>
        <color theme="1"/>
        <rFont val="Calibri"/>
        <family val="2"/>
        <scheme val="minor"/>
      </rPr>
      <t>gewünschte Altersspanne</t>
    </r>
    <r>
      <rPr>
        <sz val="11"/>
        <color theme="1"/>
        <rFont val="Calibri"/>
        <family val="2"/>
        <scheme val="minor"/>
      </rPr>
      <t xml:space="preserve"> (in w) der Experimentaltiere (1 = Altersspanne von 1 w; 2 = Altersspanne von 2w, etc)</t>
    </r>
  </si>
  <si>
    <t xml:space="preserve">Wöchentlicher Gesamt-Tierbedarf (incl der falschen Genotypen und incl falsches Geschlecht) bei Einhaltung der gewünschter Altersspanne (aufgerundet);
Formel: (Zeile 1 / Zeile 2) * Zeile 3  / Zeile 4 * Zeile 5 </t>
  </si>
  <si>
    <t>notwendige Zuchtweibchen zur Erzeugung des einmaligen Experimentaltierbedarfs (aufgerundet);
Formel: Zeile 6 / Zeile 7</t>
  </si>
  <si>
    <t xml:space="preserve">"Heidelberger Zuchtkalkulator" </t>
  </si>
  <si>
    <r>
      <rPr>
        <b/>
        <sz val="11"/>
        <color theme="1"/>
        <rFont val="Calibri"/>
        <family val="2"/>
        <scheme val="minor"/>
      </rPr>
      <t>Absetzrate (Kolonieindex)</t>
    </r>
    <r>
      <rPr>
        <sz val="11"/>
        <color theme="1"/>
        <rFont val="Calibri"/>
        <family val="2"/>
        <scheme val="minor"/>
      </rPr>
      <t xml:space="preserve"> der Zucht (abgesetzte Jungtiere pro Weibchen und Woche; sollte aus dem Tierverwaltungsprogramm auslesbar sein) </t>
    </r>
  </si>
  <si>
    <t xml:space="preserve">„Heidelberger Zuchttierkontingent-Kalkulator“ </t>
  </si>
  <si>
    <t xml:space="preserve">-Die Tabelle wird üblicherweise zur Berechnung von Tierzahlen für belastete Zuchten benutzt. 
-Sie basiert auf der Annahme, dass der Tierbedarf über einen "Bewilligungszeitraum" von 5 Jahren kalkuliert wird.  </t>
  </si>
  <si>
    <t>Eingabe / Ergebnis</t>
  </si>
  <si>
    <t>Gesamtbedarf an Experimentaltiere mit gewünschtem Geschlecht und Genotyp gemäß Angaben im TV-Antrag</t>
  </si>
  <si>
    <r>
      <rPr>
        <b/>
        <sz val="11"/>
        <color theme="1"/>
        <rFont val="Calibri"/>
        <family val="2"/>
        <scheme val="minor"/>
      </rPr>
      <t>Wöchentlicher Bedarf an Experimentaltiere mit gewünschtem Geschlecht und Genotyp</t>
    </r>
    <r>
      <rPr>
        <sz val="11"/>
        <color theme="1"/>
        <rFont val="Calibri"/>
        <family val="2"/>
        <scheme val="minor"/>
      </rPr>
      <t xml:space="preserve"> (aufgerundet)
Formel: Zeile 1  / 5 (Genehmigungsdauer in Jahren) / 52 (Wochenanzahl im Jahr)</t>
    </r>
  </si>
  <si>
    <r>
      <rPr>
        <b/>
        <sz val="11"/>
        <color theme="1"/>
        <rFont val="Calibri"/>
        <family val="2"/>
        <scheme val="minor"/>
      </rPr>
      <t>Penetranz</t>
    </r>
    <r>
      <rPr>
        <sz val="11"/>
        <color theme="1"/>
        <rFont val="Calibri"/>
        <family val="2"/>
        <scheme val="minor"/>
      </rPr>
      <t xml:space="preserve"> = Häufigkeit (in %) der gewünschten Experimentalgenotypen gemäß Zuchtschema </t>
    </r>
  </si>
  <si>
    <r>
      <rPr>
        <b/>
        <sz val="11"/>
        <color theme="1"/>
        <rFont val="Calibri"/>
        <family val="2"/>
        <scheme val="minor"/>
      </rPr>
      <t xml:space="preserve">Wöchentlicher Bedarf an zu erzüchtenden Tieren incl. falscher Genotypen und incl falschem Geschlecht </t>
    </r>
    <r>
      <rPr>
        <sz val="11"/>
        <color theme="1"/>
        <rFont val="Calibri"/>
        <family val="2"/>
        <scheme val="minor"/>
      </rPr>
      <t>(aufgerundet)
Formel: Zeile 2 * Zeile 3 / Zeile 4</t>
    </r>
  </si>
  <si>
    <r>
      <rPr>
        <b/>
        <sz val="11"/>
        <color theme="1"/>
        <rFont val="Calibri"/>
        <family val="2"/>
        <scheme val="minor"/>
      </rPr>
      <t>Absetzrate</t>
    </r>
    <r>
      <rPr>
        <sz val="11"/>
        <color theme="1"/>
        <rFont val="Calibri"/>
        <family val="2"/>
        <scheme val="minor"/>
      </rPr>
      <t xml:space="preserve"> (Kolonie-Index) der Zucht (abgesetzte Jungtiere pro Weibchen und Woche; sollte aus dem Tierverwaltungsprogramm auslesbar sein) </t>
    </r>
  </si>
  <si>
    <r>
      <rPr>
        <b/>
        <sz val="11"/>
        <color theme="1"/>
        <rFont val="Calibri"/>
        <family val="2"/>
        <scheme val="minor"/>
      </rPr>
      <t>Notwendige Zuchtweibchen zur Erzeugung des wöchentlichen Tierbedarfs incl falscher Genotypen und falschem Geschlecht</t>
    </r>
    <r>
      <rPr>
        <sz val="11"/>
        <color theme="1"/>
        <rFont val="Calibri"/>
        <family val="2"/>
        <scheme val="minor"/>
      </rPr>
      <t xml:space="preserve"> (aufgerundet)
Formel: Zeile 5  / Zeile 6</t>
    </r>
  </si>
  <si>
    <t>Mittlere Dauer des Einsatzes der Zuchtweibchen (in w)</t>
  </si>
  <si>
    <r>
      <rPr>
        <b/>
        <sz val="11"/>
        <color theme="1"/>
        <rFont val="Calibri"/>
        <family val="2"/>
        <scheme val="minor"/>
      </rPr>
      <t>Wöchentlich erforderliche Ersatz-Zuchtweibchen</t>
    </r>
    <r>
      <rPr>
        <sz val="11"/>
        <color theme="1"/>
        <rFont val="Calibri"/>
        <family val="2"/>
        <scheme val="minor"/>
      </rPr>
      <t xml:space="preserve"> zur Zucht-Remontierung (auf 0,5 aufgerundet);
Formel: Zeile 7 / Zeile 8</t>
    </r>
  </si>
  <si>
    <r>
      <rPr>
        <b/>
        <sz val="11"/>
        <color theme="1"/>
        <rFont val="Calibri"/>
        <family val="2"/>
        <scheme val="minor"/>
      </rPr>
      <t>Anzahl zusätzlicher Zuchtweibchen für die Zuchtremontierung</t>
    </r>
    <r>
      <rPr>
        <sz val="11"/>
        <color theme="1"/>
        <rFont val="Calibri"/>
        <family val="2"/>
        <scheme val="minor"/>
      </rPr>
      <t>, d.h. um die Ersatz-Zuchttiere zu erzeugen (aufgerundet);
Formel: Zeile 9 * 2 (Geschlechter) / Zeile 6</t>
    </r>
  </si>
  <si>
    <r>
      <rPr>
        <b/>
        <sz val="11"/>
        <color theme="1"/>
        <rFont val="Calibri"/>
        <family val="2"/>
        <scheme val="minor"/>
      </rPr>
      <t>Gesamtanzahl an benötigten Zuchtweibchen zur Erzeugung von Experimentaltiere + Zuchtremontierung</t>
    </r>
    <r>
      <rPr>
        <sz val="11"/>
        <color theme="1"/>
        <rFont val="Calibri"/>
        <family val="2"/>
        <scheme val="minor"/>
      </rPr>
      <t>;
Formel: Zeile 7 + Zeile 10</t>
    </r>
  </si>
  <si>
    <t>Verpaarung
     1 = monogame Anpaarung 1:1
     2 = polygame Anpaarung 1:2</t>
  </si>
  <si>
    <t>GESAMTTIERZAHL IM BEWILLIGUNGSZEITRAUM VON 5 JAHREN</t>
  </si>
  <si>
    <r>
      <rPr>
        <b/>
        <sz val="11"/>
        <color theme="1"/>
        <rFont val="Calibri"/>
        <family val="2"/>
        <scheme val="minor"/>
      </rPr>
      <t xml:space="preserve">Gesamtbedarf an den innerhalb des Bewilligungszeitraums von 5 Jahren zu erzüchtenden Tieren incl. falscher Genotypen und falschem Geschlecht </t>
    </r>
    <r>
      <rPr>
        <sz val="11"/>
        <color theme="1"/>
        <rFont val="Calibri"/>
        <family val="2"/>
        <scheme val="minor"/>
      </rPr>
      <t xml:space="preserve">
Formel: Zeile 5  * 5 (Genehmigungsdauer in Jahren) * 52 (Wochenanzahl im Jahr)</t>
    </r>
  </si>
  <si>
    <r>
      <rPr>
        <b/>
        <sz val="11"/>
        <color theme="1"/>
        <rFont val="Calibri"/>
        <family val="2"/>
        <scheme val="minor"/>
      </rPr>
      <t xml:space="preserve">Gesamtanzahl an innerhalb des Bewilligungszeitraums von 5 Jahren erforderlichen Zuchtweibchen (aufgerundet, </t>
    </r>
    <r>
      <rPr>
        <sz val="11"/>
        <color theme="1"/>
        <rFont val="Calibri"/>
        <family val="2"/>
        <scheme val="minor"/>
      </rPr>
      <t>ausreichend zur Erzeugung von Experimentaltieren + Zuchtremontierung);
Formel: Zeile 11 * 5 (Genehmigungsdauer in Jahren) * 52 (Wochenanzahl im Jahr) / Zeile 8</t>
    </r>
  </si>
  <si>
    <r>
      <rPr>
        <b/>
        <sz val="11"/>
        <color theme="1"/>
        <rFont val="Calibri"/>
        <family val="2"/>
        <scheme val="minor"/>
      </rPr>
      <t xml:space="preserve">Gesamtzahl an innerhalb des Bewilligungszeitraums von 5 Jahren erforderlichen Zuchtmännchen </t>
    </r>
    <r>
      <rPr>
        <sz val="11"/>
        <color theme="1"/>
        <rFont val="Calibri"/>
        <family val="2"/>
        <scheme val="minor"/>
      </rPr>
      <t>(aufgerundet; ausreichend für die Erzeugung von Experimentalbedarf + Zuchtremontierung) 
Formel: Zeile 14 / Zeile 12</t>
    </r>
  </si>
  <si>
    <r>
      <t xml:space="preserve">Gesamttierzahl (Zuchttiere + alle gezüchteten Tiere) innerhalb des Bewilligungszeitraums von 5 Jahren
</t>
    </r>
    <r>
      <rPr>
        <sz val="11"/>
        <color theme="1"/>
        <rFont val="Calibri"/>
        <family val="2"/>
        <scheme val="minor"/>
      </rPr>
      <t>Formel: Zeile 13 + Zeile 14 + Zeile 15</t>
    </r>
  </si>
  <si>
    <t xml:space="preserve">Der "TJL Continuous Breeding Planner" orientiert sich an dem "Breeding Colony Size Planning Worksheet" des TJL, das unter der nachfolgenden Internet-Adresse zu finden ist. </t>
  </si>
  <si>
    <t>https://www.jax.org/jax-mice-and-services/customer-support/technical-support/breeding-and-husbandry-support/colony-planning</t>
  </si>
  <si>
    <t>Zeile nach TJL</t>
  </si>
  <si>
    <t xml:space="preserve">Wie viele Tiere mit gewünschtem Geschlecht und Genotyp werden für das Experiment benötigt </t>
  </si>
  <si>
    <r>
      <rPr>
        <b/>
        <sz val="11"/>
        <color theme="1"/>
        <rFont val="Calibri"/>
        <family val="2"/>
        <scheme val="minor"/>
      </rPr>
      <t>Gewünschte Altersspanne</t>
    </r>
    <r>
      <rPr>
        <sz val="11"/>
        <color theme="1"/>
        <rFont val="Calibri"/>
        <family val="2"/>
        <scheme val="minor"/>
      </rPr>
      <t xml:space="preserve"> (in w) der Experimentaltiere (1 = Altersspanne von 1 Woche; 2 = Altersspanne von 2 Wochen, etc)</t>
    </r>
  </si>
  <si>
    <r>
      <rPr>
        <b/>
        <sz val="11"/>
        <color theme="1"/>
        <rFont val="Calibri"/>
        <family val="2"/>
        <scheme val="minor"/>
      </rPr>
      <t>Wie häufig (in w) werden die Experimentaltiere benötigt</t>
    </r>
    <r>
      <rPr>
        <sz val="11"/>
        <color theme="1"/>
        <rFont val="Calibri"/>
        <family val="2"/>
        <scheme val="minor"/>
      </rPr>
      <t xml:space="preserve"> (1 = jede Woche; 2 = alle 2 Wochen; etc)</t>
    </r>
  </si>
  <si>
    <r>
      <rPr>
        <b/>
        <sz val="11"/>
        <color theme="1"/>
        <rFont val="Calibri"/>
        <family val="2"/>
        <scheme val="minor"/>
      </rPr>
      <t>Wöchentlich zu erzüchtete Tiere mit gewünschter Altersspanne, gewünschtem Genotyp und gewünschtem Geschlecht</t>
    </r>
    <r>
      <rPr>
        <sz val="11"/>
        <color theme="1"/>
        <rFont val="Calibri"/>
        <family val="2"/>
        <scheme val="minor"/>
      </rPr>
      <t xml:space="preserve"> (aufgerundet);
Formel: Zeile 1 / kleinster Wert von Zeilen 2 und 3</t>
    </r>
  </si>
  <si>
    <r>
      <rPr>
        <b/>
        <sz val="11"/>
        <color theme="1"/>
        <rFont val="Calibri"/>
        <family val="2"/>
        <scheme val="minor"/>
      </rPr>
      <t>Penetranz</t>
    </r>
    <r>
      <rPr>
        <sz val="11"/>
        <color theme="1"/>
        <rFont val="Calibri"/>
        <family val="2"/>
        <scheme val="minor"/>
      </rPr>
      <t xml:space="preserve"> = Häufigkeit (in %) der gewünschten Experimentalgenotypen gemäß Zuchtschema</t>
    </r>
  </si>
  <si>
    <r>
      <rPr>
        <b/>
        <sz val="11"/>
        <color theme="1"/>
        <rFont val="Calibri"/>
        <family val="2"/>
        <scheme val="minor"/>
      </rPr>
      <t>Korrigierender "Fudge"-Sicherheitsfaktor</t>
    </r>
    <r>
      <rPr>
        <sz val="11"/>
        <color theme="1"/>
        <rFont val="Calibri"/>
        <family val="2"/>
        <scheme val="minor"/>
      </rPr>
      <t>, um die Experimentaltieranzahl sicher zu gewährleisten (= experimenteller Wert / theoretischer Wert; 100% = keine Korrektur; 110% = 10% Mehrbedarf, …)</t>
    </r>
  </si>
  <si>
    <r>
      <rPr>
        <b/>
        <sz val="11"/>
        <color theme="1"/>
        <rFont val="Calibri"/>
        <family val="2"/>
        <scheme val="minor"/>
      </rPr>
      <t>Wöchentliche zu erzüchtende Tiere (incl falscher Genotypen und falschem Geschlecht) mit gewünschter Altersspanne</t>
    </r>
    <r>
      <rPr>
        <sz val="11"/>
        <color theme="1"/>
        <rFont val="Calibri"/>
        <family val="2"/>
        <scheme val="minor"/>
      </rPr>
      <t xml:space="preserve"> (aufgerundet);
Formel: Zeile 4 * Zeile 5 * Zeile 7 / Zeile 6</t>
    </r>
  </si>
  <si>
    <r>
      <rPr>
        <b/>
        <sz val="11"/>
        <color theme="1"/>
        <rFont val="Calibri"/>
        <family val="2"/>
        <scheme val="minor"/>
      </rPr>
      <t>Mittlere Dauer des Einsatzes der Zuchtweibchen</t>
    </r>
    <r>
      <rPr>
        <sz val="11"/>
        <color theme="1"/>
        <rFont val="Calibri"/>
        <family val="2"/>
        <scheme val="minor"/>
      </rPr>
      <t xml:space="preserve"> (in w)</t>
    </r>
  </si>
  <si>
    <r>
      <rPr>
        <b/>
        <sz val="11"/>
        <color theme="1"/>
        <rFont val="Calibri"/>
        <family val="2"/>
        <scheme val="minor"/>
      </rPr>
      <t>Notwendige Zuchtweibchen (steady state) zur Erzeugung des Experimentaltierbedarfs</t>
    </r>
    <r>
      <rPr>
        <sz val="11"/>
        <color theme="1"/>
        <rFont val="Calibri"/>
        <family val="2"/>
        <scheme val="minor"/>
      </rPr>
      <t xml:space="preserve"> (aufgerundet);
Formel: Zeile 8 / Zeile 12</t>
    </r>
  </si>
  <si>
    <r>
      <rPr>
        <b/>
        <sz val="11"/>
        <color theme="1"/>
        <rFont val="Calibri"/>
        <family val="2"/>
        <scheme val="minor"/>
      </rPr>
      <t>Wöchentlich erforderliche Ersatz-Zuchtweibchen</t>
    </r>
    <r>
      <rPr>
        <sz val="11"/>
        <color theme="1"/>
        <rFont val="Calibri"/>
        <family val="2"/>
        <scheme val="minor"/>
      </rPr>
      <t xml:space="preserve"> zur Zucht-Remontierung (auf 0,5 aufgerundet);
Formel: Zeile 13 / Zeile 11</t>
    </r>
  </si>
  <si>
    <r>
      <rPr>
        <b/>
        <sz val="11"/>
        <color theme="1"/>
        <rFont val="Calibri"/>
        <family val="2"/>
        <scheme val="minor"/>
      </rPr>
      <t>Anzahl zusätzlicher Zuchtweibchen für die Zuchtremontierung</t>
    </r>
    <r>
      <rPr>
        <sz val="11"/>
        <color theme="1"/>
        <rFont val="Calibri"/>
        <family val="2"/>
        <scheme val="minor"/>
      </rPr>
      <t>, d.h. um die Ersatz-Zuchttiere zu erzeugen (aufgerundet);
Formel: Zeile 14 * 2 (Geschlechter) / Zeile 12</t>
    </r>
  </si>
  <si>
    <r>
      <rPr>
        <b/>
        <sz val="11"/>
        <color theme="1"/>
        <rFont val="Calibri"/>
        <family val="2"/>
        <scheme val="minor"/>
      </rPr>
      <t>Gesamtanzahl an benötigten Zuchtweibchen zur Erzeugung von Experimentaltieren + Zuchtremontierung</t>
    </r>
    <r>
      <rPr>
        <sz val="11"/>
        <color theme="1"/>
        <rFont val="Calibri"/>
        <family val="2"/>
        <scheme val="minor"/>
      </rPr>
      <t>;
Formel: Zeile 13 + Zeile 15</t>
    </r>
  </si>
  <si>
    <t>TJL Cont.Breeding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</si>
</sst>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3" borderId="1" xfId="0" quotePrefix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quotePrefix="1" applyFill="1" applyBorder="1" applyAlignment="1">
      <alignment wrapText="1"/>
    </xf>
    <xf numFmtId="0" fontId="0" fillId="0" borderId="0" xfId="0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x.org/jax-mice-and-services/customer-support/technical-support/breeding-and-husbandry-support/colony-plan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zoomScale="75" zoomScaleNormal="75" workbookViewId="0">
      <selection activeCell="I8" sqref="I8"/>
    </sheetView>
  </sheetViews>
  <sheetFormatPr baseColWidth="10" defaultColWidth="10.7109375" defaultRowHeight="15" x14ac:dyDescent="0.25"/>
  <cols>
    <col min="1" max="1" width="6.42578125" customWidth="1"/>
    <col min="2" max="2" width="41.140625" bestFit="1" customWidth="1"/>
    <col min="3" max="3" width="12.28515625" customWidth="1"/>
  </cols>
  <sheetData>
    <row r="1" spans="1:3" ht="27" customHeight="1" x14ac:dyDescent="0.25">
      <c r="A1" s="14" t="s">
        <v>12</v>
      </c>
      <c r="B1" s="14"/>
      <c r="C1" s="14"/>
    </row>
    <row r="2" spans="1:3" ht="15.95" customHeight="1" x14ac:dyDescent="0.25">
      <c r="A2" s="12" t="s">
        <v>2</v>
      </c>
      <c r="B2" s="12"/>
      <c r="C2" s="12"/>
    </row>
    <row r="3" spans="1:3" ht="15.95" customHeight="1" x14ac:dyDescent="0.25">
      <c r="A3" s="13" t="s">
        <v>1</v>
      </c>
      <c r="B3" s="13"/>
      <c r="C3" s="13"/>
    </row>
    <row r="4" spans="1:3" s="6" customFormat="1" ht="39.950000000000003" customHeight="1" x14ac:dyDescent="0.25">
      <c r="A4" s="5" t="s">
        <v>3</v>
      </c>
      <c r="B4" s="5" t="s">
        <v>4</v>
      </c>
      <c r="C4" s="7" t="s">
        <v>5</v>
      </c>
    </row>
    <row r="5" spans="1:3" ht="45.75" customHeight="1" x14ac:dyDescent="0.25">
      <c r="A5" s="4">
        <v>1</v>
      </c>
      <c r="B5" s="11" t="s">
        <v>8</v>
      </c>
      <c r="C5" s="8">
        <v>20</v>
      </c>
    </row>
    <row r="6" spans="1:3" ht="47.25" customHeight="1" x14ac:dyDescent="0.25">
      <c r="A6" s="4">
        <v>2</v>
      </c>
      <c r="B6" s="1" t="s">
        <v>9</v>
      </c>
      <c r="C6" s="8">
        <v>3</v>
      </c>
    </row>
    <row r="7" spans="1:3" ht="75" x14ac:dyDescent="0.25">
      <c r="A7" s="4">
        <v>3</v>
      </c>
      <c r="B7" s="1" t="s">
        <v>0</v>
      </c>
      <c r="C7" s="8">
        <v>1</v>
      </c>
    </row>
    <row r="8" spans="1:3" ht="45" x14ac:dyDescent="0.25">
      <c r="A8" s="4">
        <v>4</v>
      </c>
      <c r="B8" s="2" t="s">
        <v>7</v>
      </c>
      <c r="C8" s="10">
        <v>1</v>
      </c>
    </row>
    <row r="9" spans="1:3" ht="75" x14ac:dyDescent="0.25">
      <c r="A9" s="4">
        <v>5</v>
      </c>
      <c r="B9" s="2" t="s">
        <v>6</v>
      </c>
      <c r="C9" s="10">
        <v>1</v>
      </c>
    </row>
    <row r="10" spans="1:3" ht="90" x14ac:dyDescent="0.25">
      <c r="A10" s="4">
        <v>6</v>
      </c>
      <c r="B10" s="3" t="s">
        <v>10</v>
      </c>
      <c r="C10" s="9">
        <f>+ROUNDUP((+(C5/C6)*C7*C9/C8),0)</f>
        <v>7</v>
      </c>
    </row>
    <row r="11" spans="1:3" ht="61.5" customHeight="1" x14ac:dyDescent="0.25">
      <c r="A11" s="4">
        <v>7</v>
      </c>
      <c r="B11" s="2" t="s">
        <v>13</v>
      </c>
      <c r="C11" s="8">
        <v>0.7</v>
      </c>
    </row>
    <row r="12" spans="1:3" ht="62.25" customHeight="1" x14ac:dyDescent="0.25">
      <c r="A12" s="4">
        <v>8</v>
      </c>
      <c r="B12" s="3" t="s">
        <v>11</v>
      </c>
      <c r="C12" s="9">
        <f t="shared" ref="C12" si="0">+ROUNDUP(C10/C11, 0)</f>
        <v>10</v>
      </c>
    </row>
  </sheetData>
  <mergeCells count="3">
    <mergeCell ref="A2:C2"/>
    <mergeCell ref="A3:C3"/>
    <mergeCell ref="A1:C1"/>
  </mergeCells>
  <dataValidations xWindow="455" yWindow="492" count="3">
    <dataValidation errorStyle="information" operator="equal" allowBlank="1" errorTitle="Kolonie Index" error="Bei belasteten Zuchten beträgt der Kolonie Index 0,8." promptTitle="Kolonie Index" prompt="Der Kolonieindex bezeichnet die mittlere Anzahl abgesetzter Nachkommen pro Zuchtweibchen und Woche.  " sqref="C11:C12" xr:uid="{00000000-0002-0000-0000-000000000000}"/>
    <dataValidation type="decimal" errorStyle="information" allowBlank="1" errorTitle="Penetranz" error="Die Zahl muss größer als 0 sein und kann maximal 1 sein." promptTitle="Penetranz" prompt="Gibt an, mit welcher Häufigkeit der Genotyp auftritt." sqref="C8" xr:uid="{00000000-0002-0000-0000-000001000000}">
      <formula1>1E-27</formula1>
      <formula2>1</formula2>
    </dataValidation>
    <dataValidation type="whole" errorStyle="information" allowBlank="1" errorTitle="Verwendetes Geschlecht" error="Werden Männchen und Weibchen verwendet bitte 1 eingeben._x000a_Wird nur ein Geschlecht verwendet bitte 2 eingeben." promptTitle="Verwendung des Geschlechts" prompt="Werden Männchen und Weibchen verwendet bitte 1 eingeben._x000a_Wird nur ein Geschlecht verwendet bitte 2 eingeben." sqref="C7" xr:uid="{00000000-0002-0000-0000-000002000000}">
      <formula1>1</formula1>
      <formula2>2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6BF2-7C16-4D0E-B735-DADD54DAFA0B}">
  <dimension ref="A1:C22"/>
  <sheetViews>
    <sheetView workbookViewId="0">
      <selection sqref="A1:C1048576"/>
    </sheetView>
  </sheetViews>
  <sheetFormatPr baseColWidth="10" defaultRowHeight="15" x14ac:dyDescent="0.25"/>
  <cols>
    <col min="1" max="1" width="4.85546875" style="24" customWidth="1"/>
    <col min="2" max="2" width="52.140625" customWidth="1"/>
    <col min="3" max="3" width="11" style="6" customWidth="1"/>
  </cols>
  <sheetData>
    <row r="1" spans="1:3" ht="18.75" x14ac:dyDescent="0.3">
      <c r="A1" s="15" t="s">
        <v>14</v>
      </c>
      <c r="B1" s="15"/>
      <c r="C1" s="15"/>
    </row>
    <row r="2" spans="1:3" x14ac:dyDescent="0.25">
      <c r="A2" s="16" t="s">
        <v>15</v>
      </c>
      <c r="B2" s="17"/>
      <c r="C2" s="17"/>
    </row>
    <row r="3" spans="1:3" x14ac:dyDescent="0.25">
      <c r="A3" s="12" t="s">
        <v>2</v>
      </c>
      <c r="B3" s="12"/>
      <c r="C3" s="12"/>
    </row>
    <row r="4" spans="1:3" x14ac:dyDescent="0.25">
      <c r="A4" s="13" t="s">
        <v>1</v>
      </c>
      <c r="B4" s="13"/>
      <c r="C4" s="13"/>
    </row>
    <row r="5" spans="1:3" ht="30" x14ac:dyDescent="0.25">
      <c r="A5" s="18" t="s">
        <v>3</v>
      </c>
      <c r="B5" s="5" t="s">
        <v>4</v>
      </c>
      <c r="C5" s="19" t="s">
        <v>16</v>
      </c>
    </row>
    <row r="6" spans="1:3" ht="30" x14ac:dyDescent="0.25">
      <c r="A6" s="20">
        <v>1</v>
      </c>
      <c r="B6" s="21" t="s">
        <v>17</v>
      </c>
      <c r="C6" s="8">
        <v>1000</v>
      </c>
    </row>
    <row r="7" spans="1:3" ht="60" x14ac:dyDescent="0.25">
      <c r="A7" s="20">
        <v>2</v>
      </c>
      <c r="B7" s="22" t="s">
        <v>18</v>
      </c>
      <c r="C7" s="9">
        <f>ROUNDUP(+C6/5/52,0)</f>
        <v>4</v>
      </c>
    </row>
    <row r="8" spans="1:3" ht="60" x14ac:dyDescent="0.25">
      <c r="A8" s="4">
        <v>3</v>
      </c>
      <c r="B8" s="1" t="s">
        <v>0</v>
      </c>
      <c r="C8" s="8">
        <v>2</v>
      </c>
    </row>
    <row r="9" spans="1:3" ht="30" x14ac:dyDescent="0.25">
      <c r="A9" s="4">
        <v>4</v>
      </c>
      <c r="B9" s="1" t="s">
        <v>19</v>
      </c>
      <c r="C9" s="10">
        <v>0.5</v>
      </c>
    </row>
    <row r="10" spans="1:3" ht="60" x14ac:dyDescent="0.25">
      <c r="A10" s="20">
        <v>5</v>
      </c>
      <c r="B10" s="22" t="s">
        <v>20</v>
      </c>
      <c r="C10" s="9">
        <f>ROUNDUP(C7*C8/C9,0)</f>
        <v>16</v>
      </c>
    </row>
    <row r="11" spans="1:3" ht="45" x14ac:dyDescent="0.25">
      <c r="A11" s="4">
        <v>6</v>
      </c>
      <c r="B11" s="1" t="s">
        <v>21</v>
      </c>
      <c r="C11" s="8">
        <v>0.8</v>
      </c>
    </row>
    <row r="12" spans="1:3" ht="60" x14ac:dyDescent="0.25">
      <c r="A12" s="4">
        <v>7</v>
      </c>
      <c r="B12" s="23" t="s">
        <v>22</v>
      </c>
      <c r="C12" s="9">
        <f>+ROUNDUP(C10/C11, 0)</f>
        <v>20</v>
      </c>
    </row>
    <row r="13" spans="1:3" ht="15.75" x14ac:dyDescent="0.25">
      <c r="A13" s="24">
        <v>8</v>
      </c>
      <c r="B13" s="2" t="s">
        <v>23</v>
      </c>
      <c r="C13" s="25">
        <v>8</v>
      </c>
    </row>
    <row r="14" spans="1:3" ht="45" x14ac:dyDescent="0.25">
      <c r="A14" s="4">
        <v>9</v>
      </c>
      <c r="B14" s="3" t="s">
        <v>24</v>
      </c>
      <c r="C14" s="9">
        <f>+ROUNDUP(C12/C13,0.5)</f>
        <v>3</v>
      </c>
    </row>
    <row r="15" spans="1:3" ht="60" x14ac:dyDescent="0.25">
      <c r="A15" s="4">
        <v>10</v>
      </c>
      <c r="B15" s="3" t="s">
        <v>25</v>
      </c>
      <c r="C15" s="26">
        <f>+ROUNDUP(C14*2/C11,0)</f>
        <v>8</v>
      </c>
    </row>
    <row r="16" spans="1:3" ht="45" x14ac:dyDescent="0.25">
      <c r="A16" s="4">
        <v>11</v>
      </c>
      <c r="B16" s="3" t="s">
        <v>26</v>
      </c>
      <c r="C16" s="27">
        <f>+C12+C15</f>
        <v>28</v>
      </c>
    </row>
    <row r="17" spans="1:3" ht="45" x14ac:dyDescent="0.25">
      <c r="A17" s="4">
        <v>12</v>
      </c>
      <c r="B17" s="2" t="s">
        <v>27</v>
      </c>
      <c r="C17" s="25">
        <v>2</v>
      </c>
    </row>
    <row r="18" spans="1:3" ht="15.75" x14ac:dyDescent="0.25">
      <c r="A18" s="28" t="s">
        <v>28</v>
      </c>
      <c r="B18" s="29"/>
      <c r="C18" s="25"/>
    </row>
    <row r="19" spans="1:3" ht="90" x14ac:dyDescent="0.25">
      <c r="A19" s="24">
        <v>13</v>
      </c>
      <c r="B19" s="22" t="s">
        <v>29</v>
      </c>
      <c r="C19" s="9">
        <f>+C10*52*5</f>
        <v>4160</v>
      </c>
    </row>
    <row r="20" spans="1:3" ht="90" x14ac:dyDescent="0.25">
      <c r="A20" s="24">
        <v>14</v>
      </c>
      <c r="B20" s="3" t="s">
        <v>30</v>
      </c>
      <c r="C20" s="9">
        <f>+ROUNDUP(C16*52*5/C13,0)</f>
        <v>910</v>
      </c>
    </row>
    <row r="21" spans="1:3" ht="75" x14ac:dyDescent="0.25">
      <c r="A21" s="4">
        <v>15</v>
      </c>
      <c r="B21" s="30" t="s">
        <v>31</v>
      </c>
      <c r="C21" s="9">
        <f>ROUNDUP(C20/C17,0)</f>
        <v>455</v>
      </c>
    </row>
    <row r="22" spans="1:3" ht="45" x14ac:dyDescent="0.25">
      <c r="A22" s="24">
        <v>16</v>
      </c>
      <c r="B22" s="31" t="s">
        <v>32</v>
      </c>
      <c r="C22" s="32">
        <f>+C19+C20+C21</f>
        <v>5525</v>
      </c>
    </row>
  </sheetData>
  <mergeCells count="4">
    <mergeCell ref="A1:C1"/>
    <mergeCell ref="A2:C2"/>
    <mergeCell ref="A3:C3"/>
    <mergeCell ref="A4:C4"/>
  </mergeCells>
  <dataValidations count="5">
    <dataValidation type="whole" errorStyle="information" operator="greaterThan" allowBlank="1" errorTitle="Zuchteinsatz" error="Die Anzahl der Monate für den Zuchteinsatz kann zwischen 2 und 8 liegen." promptTitle="Dauer des Zuchteinsatz" prompt="Angabe der Monate, die ein Zuchtweibchen für die Zucht verwendet wird (2-8  Monate)." sqref="C13 C17:C19" xr:uid="{C2884583-81BC-46C1-A2F7-99C704804BB3}">
      <formula1>2</formula1>
    </dataValidation>
    <dataValidation errorStyle="information" operator="equal" allowBlank="1" errorTitle="Kolonie Index" error="Bei belasteten Zuchten beträgt der Kolonie Index 0,8." promptTitle="Kolonie Index" prompt="Der Kolonieindex bezeichnet die mittlere Anzahl abgesetzter Nachkommen pro Zuchtweibchen und Woche.  " sqref="C11:C13 C15 C17:C19" xr:uid="{9A0E4C00-C924-43E2-A8D4-9627A2DCE262}"/>
    <dataValidation type="decimal" operator="lessThan" allowBlank="1" promptTitle="Remontierungsrate" prompt="Anteil der Nachkommenschaft einer Zucht der zur Remontierung von Zuchttieren erforderlich ist. " sqref="C14" xr:uid="{42D098AF-76E1-4682-98F5-8D4BBDB0A500}">
      <formula1>1</formula1>
    </dataValidation>
    <dataValidation type="whole" errorStyle="information" allowBlank="1" errorTitle="Verwendetes Geschlecht" error="Werden Männchen und Weibchen verwendet bitte 1 eingeben._x000a_Wird nur ein Geschlecht verwendet bitte 2 eingeben." promptTitle="Verwendung des Geschlechts" prompt="Werden Männchen und Weibchen verwendet bitte 1 eingeben._x000a_Wird nur ein Geschlecht verwendet bitte 2 eingeben." sqref="C8" xr:uid="{84EECD6E-159B-486A-9D5C-8AE3640AAD49}">
      <formula1>1</formula1>
      <formula2>2</formula2>
    </dataValidation>
    <dataValidation type="decimal" errorStyle="information" allowBlank="1" errorTitle="Penetranz" error="Die Zahl muss größer als 0 sein und kann maximal 1 sein." promptTitle="Penetranz" prompt="Gibt an, mit welcher Häufigkeit der Genotyp auftritt." sqref="C9" xr:uid="{E3A75851-C16D-47A6-9A34-D7D9069FF959}">
      <formula1>1E-27</formula1>
      <formula2>1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A2E1-EE62-441A-9D41-502038D1D4B2}">
  <dimension ref="A1:C20"/>
  <sheetViews>
    <sheetView tabSelected="1" workbookViewId="0">
      <selection sqref="A1:C1048576"/>
    </sheetView>
  </sheetViews>
  <sheetFormatPr baseColWidth="10" defaultRowHeight="15" x14ac:dyDescent="0.25"/>
  <cols>
    <col min="1" max="1" width="6.42578125" customWidth="1"/>
    <col min="2" max="2" width="41.140625" bestFit="1" customWidth="1"/>
    <col min="3" max="3" width="9" customWidth="1"/>
  </cols>
  <sheetData>
    <row r="1" spans="1:3" ht="18.75" x14ac:dyDescent="0.25">
      <c r="A1" s="33" t="s">
        <v>48</v>
      </c>
      <c r="B1" s="33"/>
      <c r="C1" s="33"/>
    </row>
    <row r="2" spans="1:3" x14ac:dyDescent="0.25">
      <c r="A2" s="17" t="s">
        <v>33</v>
      </c>
      <c r="B2" s="17"/>
      <c r="C2" s="17"/>
    </row>
    <row r="3" spans="1:3" x14ac:dyDescent="0.25">
      <c r="A3" s="34" t="s">
        <v>34</v>
      </c>
      <c r="B3" s="34"/>
      <c r="C3" s="34"/>
    </row>
    <row r="4" spans="1:3" x14ac:dyDescent="0.25">
      <c r="A4" s="12" t="s">
        <v>2</v>
      </c>
      <c r="B4" s="12"/>
      <c r="C4" s="12"/>
    </row>
    <row r="5" spans="1:3" x14ac:dyDescent="0.25">
      <c r="A5" s="13" t="s">
        <v>1</v>
      </c>
      <c r="B5" s="13"/>
      <c r="C5" s="13"/>
    </row>
    <row r="6" spans="1:3" ht="45" x14ac:dyDescent="0.25">
      <c r="A6" s="19" t="s">
        <v>35</v>
      </c>
      <c r="B6" s="5" t="s">
        <v>4</v>
      </c>
      <c r="C6" s="19" t="s">
        <v>5</v>
      </c>
    </row>
    <row r="7" spans="1:3" ht="45" x14ac:dyDescent="0.25">
      <c r="A7" s="4">
        <v>1</v>
      </c>
      <c r="B7" s="11" t="s">
        <v>36</v>
      </c>
      <c r="C7" s="35">
        <v>10</v>
      </c>
    </row>
    <row r="8" spans="1:3" ht="45" x14ac:dyDescent="0.25">
      <c r="A8" s="4">
        <v>2</v>
      </c>
      <c r="B8" s="1" t="s">
        <v>37</v>
      </c>
      <c r="C8" s="35">
        <v>4</v>
      </c>
    </row>
    <row r="9" spans="1:3" ht="45" x14ac:dyDescent="0.25">
      <c r="A9" s="4">
        <v>3</v>
      </c>
      <c r="B9" s="1" t="s">
        <v>38</v>
      </c>
      <c r="C9" s="35">
        <v>8</v>
      </c>
    </row>
    <row r="10" spans="1:3" ht="90" x14ac:dyDescent="0.25">
      <c r="A10" s="4">
        <v>4</v>
      </c>
      <c r="B10" s="3" t="s">
        <v>39</v>
      </c>
      <c r="C10" s="26">
        <f>+ROUNDUP(C7/MIN(C8:C9),0)</f>
        <v>3</v>
      </c>
    </row>
    <row r="11" spans="1:3" ht="75" x14ac:dyDescent="0.25">
      <c r="A11" s="4">
        <v>5</v>
      </c>
      <c r="B11" s="1" t="s">
        <v>0</v>
      </c>
      <c r="C11" s="35">
        <v>2</v>
      </c>
    </row>
    <row r="12" spans="1:3" ht="45" x14ac:dyDescent="0.25">
      <c r="A12" s="4">
        <v>6</v>
      </c>
      <c r="B12" s="1" t="s">
        <v>40</v>
      </c>
      <c r="C12" s="36">
        <v>0.5</v>
      </c>
    </row>
    <row r="13" spans="1:3" ht="75" x14ac:dyDescent="0.25">
      <c r="A13" s="4">
        <v>7</v>
      </c>
      <c r="B13" s="2" t="s">
        <v>41</v>
      </c>
      <c r="C13" s="36">
        <v>1.1000000000000001</v>
      </c>
    </row>
    <row r="14" spans="1:3" ht="75" x14ac:dyDescent="0.25">
      <c r="A14" s="4">
        <v>8</v>
      </c>
      <c r="B14" s="3" t="s">
        <v>42</v>
      </c>
      <c r="C14" s="26">
        <f>+ROUNDUP((+C10*C11*C13/C12),0)</f>
        <v>14</v>
      </c>
    </row>
    <row r="15" spans="1:3" ht="30" x14ac:dyDescent="0.25">
      <c r="A15" s="4">
        <v>11</v>
      </c>
      <c r="B15" s="2" t="s">
        <v>43</v>
      </c>
      <c r="C15" s="35">
        <v>12</v>
      </c>
    </row>
    <row r="16" spans="1:3" ht="60" x14ac:dyDescent="0.25">
      <c r="A16" s="4">
        <v>12</v>
      </c>
      <c r="B16" s="2" t="s">
        <v>13</v>
      </c>
      <c r="C16" s="35">
        <v>0.8</v>
      </c>
    </row>
    <row r="17" spans="1:3" ht="60" x14ac:dyDescent="0.25">
      <c r="A17" s="4">
        <f t="shared" ref="A17" si="0">+A16+1</f>
        <v>13</v>
      </c>
      <c r="B17" s="3" t="s">
        <v>44</v>
      </c>
      <c r="C17" s="26">
        <f>+ROUNDUP(C14/C16, 0)</f>
        <v>18</v>
      </c>
    </row>
    <row r="18" spans="1:3" ht="60" x14ac:dyDescent="0.25">
      <c r="A18" s="4">
        <v>14</v>
      </c>
      <c r="B18" s="3" t="s">
        <v>45</v>
      </c>
      <c r="C18" s="37">
        <f>+ROUNDUP(C17/C15, 0.5)</f>
        <v>2</v>
      </c>
    </row>
    <row r="19" spans="1:3" ht="60" x14ac:dyDescent="0.25">
      <c r="A19" s="4">
        <v>15</v>
      </c>
      <c r="B19" s="3" t="s">
        <v>46</v>
      </c>
      <c r="C19" s="26">
        <f>+ROUNDUP(C18*2/C16,0)</f>
        <v>5</v>
      </c>
    </row>
    <row r="20" spans="1:3" ht="60" x14ac:dyDescent="0.25">
      <c r="A20" s="4">
        <v>16</v>
      </c>
      <c r="B20" s="3" t="s">
        <v>47</v>
      </c>
      <c r="C20" s="26">
        <f>+C17+C19</f>
        <v>23</v>
      </c>
    </row>
  </sheetData>
  <mergeCells count="5">
    <mergeCell ref="A1:C1"/>
    <mergeCell ref="A2:C2"/>
    <mergeCell ref="A3:C3"/>
    <mergeCell ref="A4:C4"/>
    <mergeCell ref="A5:C5"/>
  </mergeCells>
  <dataValidations count="3">
    <dataValidation type="whole" errorStyle="information" allowBlank="1" errorTitle="Verwendetes Geschlecht" error="Werden Männchen und Weibchen verwendet bitte 1 eingeben._x000a_Wird nur ein Geschlecht verwendet bitte 2 eingeben." promptTitle="Verwendung des Geschlechts" prompt="Werden Männchen und Weibchen verwendet bitte 1 eingeben._x000a_Wird nur ein Geschlecht verwendet bitte 2 eingeben." sqref="C11" xr:uid="{611F2EC9-782D-440B-A7BC-F958D040CC99}">
      <formula1>1</formula1>
      <formula2>2</formula2>
    </dataValidation>
    <dataValidation type="decimal" errorStyle="information" allowBlank="1" errorTitle="Penetranz" error="Die Zahl muss größer als 0 sein und kann maximal 1 sein." promptTitle="Penetranz" prompt="Gibt an, mit welcher Häufigkeit der Genotyp auftritt." sqref="C12" xr:uid="{DD74FC98-4993-4F4F-B641-E58F9F932E3B}">
      <formula1>1E-27</formula1>
      <formula2>1</formula2>
    </dataValidation>
    <dataValidation errorStyle="information" operator="equal" allowBlank="1" errorTitle="Kolonie Index" error="Bei belasteten Zuchten beträgt der Kolonie Index 0,8." promptTitle="Kolonie Index" prompt="Der Kolonieindex bezeichnet die mittlere Anzahl abgesetzter Nachkommen pro Zuchtweibchen und Woche.  " sqref="C16:C20" xr:uid="{F8554B42-7E95-43CC-ABBB-263F9BFACAFE}"/>
  </dataValidations>
  <hyperlinks>
    <hyperlink ref="A3" r:id="rId1" xr:uid="{F98D3D76-1825-4A3D-8F11-E3FBA9DE0B4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Zuchtkalkulator</vt:lpstr>
      <vt:lpstr>Zuchttierkontingent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Schneller, Doris</dc:creator>
  <cp:lastModifiedBy>nicole deis</cp:lastModifiedBy>
  <dcterms:created xsi:type="dcterms:W3CDTF">2022-02-10T11:01:31Z</dcterms:created>
  <dcterms:modified xsi:type="dcterms:W3CDTF">2023-11-07T18:56:11Z</dcterms:modified>
</cp:coreProperties>
</file>